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40" windowHeight="7800"/>
  </bookViews>
  <sheets>
    <sheet name="פירוט תקציבי" sheetId="1" r:id="rId1"/>
    <sheet name="תפוקות" sheetId="2" r:id="rId2"/>
  </sheets>
  <calcPr calcId="145621"/>
</workbook>
</file>

<file path=xl/calcChain.xml><?xml version="1.0" encoding="utf-8"?>
<calcChain xmlns="http://schemas.openxmlformats.org/spreadsheetml/2006/main">
  <c r="B18" i="1" l="1"/>
  <c r="B17" i="1"/>
  <c r="B12" i="1" l="1"/>
  <c r="B11" i="1"/>
  <c r="B10" i="1"/>
  <c r="B9" i="1"/>
  <c r="B6" i="1"/>
  <c r="B7" i="1"/>
  <c r="B13" i="1" l="1"/>
  <c r="B14" i="1" l="1"/>
</calcChain>
</file>

<file path=xl/sharedStrings.xml><?xml version="1.0" encoding="utf-8"?>
<sst xmlns="http://schemas.openxmlformats.org/spreadsheetml/2006/main" count="37" uniqueCount="34">
  <si>
    <t>עלות לשנה</t>
  </si>
  <si>
    <t>רכזת אדמיניסטרציה 100% משרה</t>
  </si>
  <si>
    <t>רכזות תעסוקה 300% משרה</t>
  </si>
  <si>
    <t>מנהלת התכנית 100% משרה (כולל רכב)</t>
  </si>
  <si>
    <t>פירוט</t>
  </si>
  <si>
    <t>הוצאות קבועות</t>
  </si>
  <si>
    <t xml:space="preserve">תשלום מעונות יום </t>
  </si>
  <si>
    <t>הוצאות משתנות</t>
  </si>
  <si>
    <t>הכשרות והדרכות לצוות</t>
  </si>
  <si>
    <t>מערכות מידע</t>
  </si>
  <si>
    <t>שיווק פרסום</t>
  </si>
  <si>
    <t>הוצאות משרדיות</t>
  </si>
  <si>
    <t xml:space="preserve">הכנסות </t>
  </si>
  <si>
    <t>סה"כ לשנה</t>
  </si>
  <si>
    <t xml:space="preserve">סה"כ לפרוייקט </t>
  </si>
  <si>
    <t>עמותת כתף לכתף</t>
  </si>
  <si>
    <t xml:space="preserve">משרד העבודה והרווחה </t>
  </si>
  <si>
    <t xml:space="preserve">מספר משתתפות </t>
  </si>
  <si>
    <t>שנה א</t>
  </si>
  <si>
    <t>שנה ב</t>
  </si>
  <si>
    <t xml:space="preserve">שילוב תעסוקתי </t>
  </si>
  <si>
    <t xml:space="preserve">שילוב בלפחות 50% משרה </t>
  </si>
  <si>
    <t xml:space="preserve">שילוב 85% מהנשים בתעסוקה </t>
  </si>
  <si>
    <t>שילוב 70% מהמשתתפות בתכנית</t>
  </si>
  <si>
    <t xml:space="preserve">מימוש ל- 70% מהמשתתפות מקרה הזכאיות </t>
  </si>
  <si>
    <t>מדד</t>
  </si>
  <si>
    <t>מימוש זכאות תכנית "מגבירות עבודה" מקרב הזכאיות</t>
  </si>
  <si>
    <t xml:space="preserve">יעוץ תעסוקתי לנשים </t>
  </si>
  <si>
    <t>לפי תשלום של 1500 ₪ לחודש למשך 3 חודשים עבור 250 נשים בשנה</t>
  </si>
  <si>
    <t>מחושב לפי 4 חודשים בשנה ליווי יח"צ בעלות של 3,000 ₪ לחודש +מע"מ , ניהול עמוד פייסבוק כולל פרסום מודעות בתשלום 1500 ₪ לחודש. משלוח מכתבים,הדפסות וכיוב' =1500 ₪</t>
  </si>
  <si>
    <t>שכירות משרדים - יחס חלקי = 1000 ₪ לחודש, דפוס, צילומיםתקשורת - לפי 600 ₪ לחודש</t>
  </si>
  <si>
    <t>תמיכה במערכת קיימת- סיילספורס. לפי בנק שעות חודשי לליווי ותמיכה שוטפת , בנייה והתאמת דוחות נדרשים לפי תעריף של 410 ₪ לשעה לבנק של 8 שעות חודשיות  (מחושב לפי 10 חודשים- עקב ניצול נמוך בחודשים ספטמבר ואפריל)</t>
  </si>
  <si>
    <t>יעוץ תעסוקתי פרטני עבור 50 נשים בתכנית, לפי 3 מפגשי ייעוץ בעלות 250 ₪ לכל מפגש של שעה וחצי. הייעוץ ניתן על ידי יועץ תעסוקתי/פסיכולוג תעסוקתי מוכר</t>
  </si>
  <si>
    <t xml:space="preserve"> 6 שעות הכשרה ביום בעלות של 300  ₪ לשעת הדרכה ע"פ תעריפי נש"מ. 3 ימי הכשרה ראשונית, 4 ימים אחת לחודשיים במהלך השנה להדרכה והעשרה מקצועית - סה"כ 7 ימי הכשרה.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</si>
</sst>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44" fontId="0" fillId="0" borderId="0" xfId="0" applyNumberFormat="1"/>
    <xf numFmtId="0" fontId="0" fillId="0" borderId="1" xfId="0" applyBorder="1"/>
    <xf numFmtId="0" fontId="2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164" fontId="2" fillId="0" borderId="0" xfId="0" applyNumberFormat="1" applyFont="1" applyAlignment="1">
      <alignment wrapText="1"/>
    </xf>
    <xf numFmtId="44" fontId="2" fillId="0" borderId="0" xfId="0" applyNumberFormat="1" applyFont="1" applyAlignment="1">
      <alignment wrapText="1"/>
    </xf>
    <xf numFmtId="0" fontId="2" fillId="0" borderId="1" xfId="0" applyFont="1" applyBorder="1" applyAlignment="1">
      <alignment wrapText="1"/>
    </xf>
    <xf numFmtId="164" fontId="3" fillId="0" borderId="1" xfId="1" applyNumberFormat="1" applyFont="1" applyBorder="1" applyAlignment="1">
      <alignment wrapText="1"/>
    </xf>
    <xf numFmtId="0" fontId="3" fillId="0" borderId="1" xfId="0" applyFont="1" applyFill="1" applyBorder="1" applyAlignment="1">
      <alignment wrapText="1" readingOrder="2"/>
    </xf>
    <xf numFmtId="0" fontId="3" fillId="0" borderId="1" xfId="0" applyFont="1" applyFill="1" applyBorder="1" applyAlignment="1">
      <alignment wrapText="1"/>
    </xf>
    <xf numFmtId="164" fontId="2" fillId="0" borderId="1" xfId="1" applyNumberFormat="1" applyFont="1" applyBorder="1" applyAlignment="1">
      <alignment wrapText="1"/>
    </xf>
    <xf numFmtId="44" fontId="0" fillId="0" borderId="1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rightToLeft="1" tabSelected="1" workbookViewId="0">
      <selection sqref="A1:C18"/>
    </sheetView>
  </sheetViews>
  <sheetFormatPr defaultRowHeight="14.25" x14ac:dyDescent="0.2"/>
  <cols>
    <col min="1" max="1" width="26" bestFit="1" customWidth="1"/>
    <col min="2" max="2" width="18.5" customWidth="1"/>
    <col min="3" max="3" width="47.625" customWidth="1"/>
    <col min="4" max="4" width="11.375" bestFit="1" customWidth="1"/>
    <col min="6" max="6" width="9.5" bestFit="1" customWidth="1"/>
  </cols>
  <sheetData>
    <row r="1" spans="1:9" ht="15" x14ac:dyDescent="0.25">
      <c r="A1" s="10" t="s">
        <v>5</v>
      </c>
      <c r="B1" s="10"/>
      <c r="C1" s="10"/>
      <c r="D1" s="1"/>
      <c r="E1" s="1"/>
      <c r="F1" s="1"/>
      <c r="G1" s="1"/>
      <c r="H1" s="1"/>
      <c r="I1" s="1"/>
    </row>
    <row r="2" spans="1:9" ht="15" x14ac:dyDescent="0.25">
      <c r="A2" s="7"/>
      <c r="B2" s="7" t="s">
        <v>0</v>
      </c>
      <c r="C2" s="7" t="s">
        <v>4</v>
      </c>
      <c r="D2" s="2"/>
      <c r="E2" s="1"/>
      <c r="F2" s="1"/>
      <c r="G2" s="1"/>
      <c r="H2" s="1"/>
      <c r="I2" s="1"/>
    </row>
    <row r="3" spans="1:9" ht="29.25" x14ac:dyDescent="0.25">
      <c r="A3" s="7" t="s">
        <v>3</v>
      </c>
      <c r="B3" s="11">
        <v>232676</v>
      </c>
      <c r="C3" s="7"/>
      <c r="D3" s="2"/>
      <c r="E3" s="1"/>
      <c r="F3" s="1"/>
      <c r="G3" s="1"/>
      <c r="H3" s="1"/>
      <c r="I3" s="1"/>
    </row>
    <row r="4" spans="1:9" ht="15" x14ac:dyDescent="0.25">
      <c r="A4" s="7" t="s">
        <v>1</v>
      </c>
      <c r="B4" s="11">
        <v>122400</v>
      </c>
      <c r="C4" s="7"/>
      <c r="D4" s="2"/>
      <c r="E4" s="1"/>
      <c r="F4" s="1"/>
      <c r="G4" s="1"/>
      <c r="H4" s="1"/>
      <c r="I4" s="1"/>
    </row>
    <row r="5" spans="1:9" ht="15" x14ac:dyDescent="0.25">
      <c r="A5" s="7" t="s">
        <v>2</v>
      </c>
      <c r="B5" s="11">
        <v>367200</v>
      </c>
      <c r="C5" s="7"/>
      <c r="D5" s="2"/>
      <c r="E5" s="1"/>
      <c r="F5" s="1"/>
      <c r="G5" s="1"/>
      <c r="H5" s="1"/>
      <c r="I5" s="1"/>
    </row>
    <row r="6" spans="1:9" ht="43.5" x14ac:dyDescent="0.25">
      <c r="A6" s="7" t="s">
        <v>27</v>
      </c>
      <c r="B6" s="11">
        <f>50*3*250</f>
        <v>37500</v>
      </c>
      <c r="C6" s="7" t="s">
        <v>32</v>
      </c>
      <c r="D6" s="2"/>
      <c r="E6" s="8"/>
      <c r="F6" s="1"/>
      <c r="G6" s="1"/>
      <c r="H6" s="1"/>
      <c r="I6" s="1"/>
    </row>
    <row r="7" spans="1:9" ht="29.25" x14ac:dyDescent="0.25">
      <c r="A7" s="7" t="s">
        <v>6</v>
      </c>
      <c r="B7" s="11">
        <f>1500*3*250</f>
        <v>1125000</v>
      </c>
      <c r="C7" s="7" t="s">
        <v>28</v>
      </c>
      <c r="D7" s="2"/>
      <c r="E7" s="1"/>
      <c r="F7" s="9"/>
      <c r="G7" s="1"/>
      <c r="H7" s="1"/>
      <c r="I7" s="1"/>
    </row>
    <row r="8" spans="1:9" ht="15" x14ac:dyDescent="0.25">
      <c r="A8" s="10" t="s">
        <v>7</v>
      </c>
      <c r="B8" s="11"/>
      <c r="C8" s="7"/>
      <c r="D8" s="2"/>
      <c r="E8" s="1"/>
      <c r="F8" s="1"/>
      <c r="G8" s="1"/>
      <c r="H8" s="1"/>
      <c r="I8" s="1"/>
    </row>
    <row r="9" spans="1:9" ht="43.5" x14ac:dyDescent="0.25">
      <c r="A9" s="7" t="s">
        <v>8</v>
      </c>
      <c r="B9" s="11">
        <f>7*300*6</f>
        <v>12600</v>
      </c>
      <c r="C9" s="12" t="s">
        <v>33</v>
      </c>
      <c r="D9" s="2"/>
      <c r="E9" s="1"/>
      <c r="F9" s="1"/>
      <c r="G9" s="1"/>
      <c r="H9" s="1"/>
      <c r="I9" s="1"/>
    </row>
    <row r="10" spans="1:9" ht="57.75" x14ac:dyDescent="0.25">
      <c r="A10" s="7" t="s">
        <v>9</v>
      </c>
      <c r="B10" s="11">
        <f>350*1.17*8*10</f>
        <v>32760</v>
      </c>
      <c r="C10" s="13" t="s">
        <v>31</v>
      </c>
      <c r="D10" s="2"/>
      <c r="E10" s="1"/>
      <c r="F10" s="1"/>
      <c r="G10" s="1"/>
      <c r="H10" s="1"/>
      <c r="I10" s="1"/>
    </row>
    <row r="11" spans="1:9" ht="57.75" x14ac:dyDescent="0.25">
      <c r="A11" s="7" t="s">
        <v>10</v>
      </c>
      <c r="B11" s="11">
        <f>4*3000*1.17+(1500*12)+1500</f>
        <v>33540</v>
      </c>
      <c r="C11" s="7" t="s">
        <v>29</v>
      </c>
      <c r="D11" s="2"/>
      <c r="E11" s="1"/>
      <c r="F11" s="1"/>
      <c r="G11" s="1"/>
      <c r="H11" s="1"/>
      <c r="I11" s="1"/>
    </row>
    <row r="12" spans="1:9" ht="29.25" x14ac:dyDescent="0.25">
      <c r="A12" s="7" t="s">
        <v>11</v>
      </c>
      <c r="B12" s="11">
        <f>1000*12+(600*12)</f>
        <v>19200</v>
      </c>
      <c r="C12" s="7" t="s">
        <v>30</v>
      </c>
      <c r="D12" s="2"/>
      <c r="E12" s="1"/>
      <c r="F12" s="1"/>
      <c r="G12" s="1"/>
      <c r="H12" s="1"/>
      <c r="I12" s="1"/>
    </row>
    <row r="13" spans="1:9" ht="15" x14ac:dyDescent="0.25">
      <c r="A13" s="7" t="s">
        <v>13</v>
      </c>
      <c r="B13" s="11">
        <f>SUM(B3:B12)</f>
        <v>1982876</v>
      </c>
      <c r="C13" s="10"/>
      <c r="D13" s="1"/>
      <c r="E13" s="1"/>
      <c r="F13" s="1"/>
      <c r="G13" s="1"/>
      <c r="H13" s="1"/>
      <c r="I13" s="1"/>
    </row>
    <row r="14" spans="1:9" ht="15" x14ac:dyDescent="0.25">
      <c r="A14" s="10" t="s">
        <v>14</v>
      </c>
      <c r="B14" s="14">
        <f>B13*2</f>
        <v>3965752</v>
      </c>
      <c r="C14" s="10"/>
      <c r="D14" s="1"/>
      <c r="E14" s="1"/>
      <c r="F14" s="1"/>
      <c r="G14" s="1"/>
      <c r="H14" s="1"/>
      <c r="I14" s="1"/>
    </row>
    <row r="15" spans="1:9" ht="15" x14ac:dyDescent="0.25">
      <c r="A15" s="10"/>
      <c r="B15" s="11"/>
      <c r="C15" s="10"/>
      <c r="D15" s="1"/>
      <c r="E15" s="1"/>
      <c r="F15" s="1"/>
      <c r="G15" s="1"/>
      <c r="H15" s="1"/>
      <c r="I15" s="1"/>
    </row>
    <row r="16" spans="1:9" ht="15" x14ac:dyDescent="0.25">
      <c r="A16" s="10" t="s">
        <v>12</v>
      </c>
      <c r="B16" s="4"/>
      <c r="C16" s="4"/>
    </row>
    <row r="17" spans="1:3" x14ac:dyDescent="0.2">
      <c r="A17" s="7" t="s">
        <v>15</v>
      </c>
      <c r="B17" s="15">
        <f>B13*0.51</f>
        <v>1011266.76</v>
      </c>
      <c r="C17" s="4"/>
    </row>
    <row r="18" spans="1:3" x14ac:dyDescent="0.2">
      <c r="A18" s="7" t="s">
        <v>16</v>
      </c>
      <c r="B18" s="15">
        <f>B13*0.49</f>
        <v>971609.24</v>
      </c>
      <c r="C18" s="4"/>
    </row>
    <row r="23" spans="1:3" x14ac:dyDescent="0.2">
      <c r="B23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rightToLeft="1" workbookViewId="0">
      <selection activeCell="A40" sqref="A40"/>
    </sheetView>
  </sheetViews>
  <sheetFormatPr defaultRowHeight="14.25" x14ac:dyDescent="0.2"/>
  <cols>
    <col min="1" max="1" width="20.75" bestFit="1" customWidth="1"/>
    <col min="2" max="3" width="33.75" bestFit="1" customWidth="1"/>
  </cols>
  <sheetData>
    <row r="1" spans="1:3" x14ac:dyDescent="0.2">
      <c r="A1" s="4"/>
      <c r="B1" s="4"/>
      <c r="C1" s="4"/>
    </row>
    <row r="2" spans="1:3" ht="15" x14ac:dyDescent="0.25">
      <c r="A2" s="5" t="s">
        <v>25</v>
      </c>
      <c r="B2" s="5" t="s">
        <v>18</v>
      </c>
      <c r="C2" s="5" t="s">
        <v>19</v>
      </c>
    </row>
    <row r="3" spans="1:3" x14ac:dyDescent="0.2">
      <c r="A3" s="6" t="s">
        <v>17</v>
      </c>
      <c r="B3" s="4">
        <v>250</v>
      </c>
      <c r="C3" s="4">
        <v>250</v>
      </c>
    </row>
    <row r="4" spans="1:3" x14ac:dyDescent="0.2">
      <c r="A4" s="6" t="s">
        <v>20</v>
      </c>
      <c r="B4" s="4" t="s">
        <v>22</v>
      </c>
      <c r="C4" s="4" t="s">
        <v>22</v>
      </c>
    </row>
    <row r="5" spans="1:3" x14ac:dyDescent="0.2">
      <c r="A5" s="6" t="s">
        <v>21</v>
      </c>
      <c r="B5" s="4" t="s">
        <v>23</v>
      </c>
      <c r="C5" s="4" t="s">
        <v>23</v>
      </c>
    </row>
    <row r="6" spans="1:3" ht="42.75" x14ac:dyDescent="0.2">
      <c r="A6" s="7" t="s">
        <v>26</v>
      </c>
      <c r="B6" s="4" t="s">
        <v>24</v>
      </c>
      <c r="C6" s="4" t="s">
        <v>24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פירוט תקציבי</vt:lpstr>
      <vt:lpstr>תפוקות</vt:lpstr>
    </vt:vector>
  </TitlesOfParts>
  <Company>Ministry Of Economy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Ministry Of Economy</dc:creator>
  <cp:lastModifiedBy>משרד התעשייה, המסחר והתעסוקה</cp:lastModifiedBy>
  <dcterms:created xsi:type="dcterms:W3CDTF">2017-09-07T08:37:23Z</dcterms:created>
  <dcterms:modified xsi:type="dcterms:W3CDTF">2017-12-24T13:11:37Z</dcterms:modified>
</cp:coreProperties>
</file>